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Arkusz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M21"/>
  <c r="O21" s="1"/>
  <c r="P21" s="1"/>
  <c r="E21"/>
  <c r="M20"/>
  <c r="O20" s="1"/>
  <c r="P20" s="1"/>
  <c r="E20"/>
  <c r="I19"/>
  <c r="K19" s="1"/>
  <c r="E19"/>
  <c r="I18"/>
  <c r="K18" s="1"/>
  <c r="E18"/>
  <c r="M17"/>
  <c r="O17" s="1"/>
  <c r="P17" s="1"/>
  <c r="E17"/>
  <c r="M16"/>
  <c r="O16" s="1"/>
  <c r="P16" s="1"/>
  <c r="E16"/>
  <c r="M15"/>
  <c r="O15" s="1"/>
  <c r="P15" s="1"/>
  <c r="E15"/>
  <c r="I14"/>
  <c r="K14" s="1"/>
  <c r="E14"/>
  <c r="M13"/>
  <c r="O13" s="1"/>
  <c r="P13" s="1"/>
  <c r="E13"/>
  <c r="M12"/>
  <c r="O12" s="1"/>
  <c r="P12" s="1"/>
  <c r="E12"/>
  <c r="I11"/>
  <c r="K11" s="1"/>
  <c r="E11"/>
  <c r="M10"/>
  <c r="O10" s="1"/>
  <c r="P10" s="1"/>
  <c r="E10"/>
  <c r="M9"/>
  <c r="O9" s="1"/>
  <c r="P9" s="1"/>
  <c r="E9"/>
  <c r="M8"/>
  <c r="O8" s="1"/>
  <c r="P8" s="1"/>
  <c r="E8"/>
  <c r="M7"/>
  <c r="O7" s="1"/>
  <c r="P7" s="1"/>
  <c r="E7"/>
  <c r="I6"/>
  <c r="K6" s="1"/>
  <c r="E6"/>
  <c r="I5"/>
  <c r="K5" s="1"/>
  <c r="E5"/>
  <c r="M4"/>
  <c r="O4" s="1"/>
  <c r="E4"/>
  <c r="P4" l="1"/>
  <c r="K22"/>
  <c r="M5"/>
  <c r="O5" s="1"/>
  <c r="P5" s="1"/>
  <c r="M6"/>
  <c r="O6" s="1"/>
  <c r="O22" s="1"/>
  <c r="M11"/>
  <c r="O11" s="1"/>
  <c r="P11" s="1"/>
  <c r="M14"/>
  <c r="O14" s="1"/>
  <c r="P14" s="1"/>
  <c r="M18"/>
  <c r="O18" s="1"/>
  <c r="P18" s="1"/>
  <c r="M19"/>
  <c r="O19" s="1"/>
  <c r="P19" s="1"/>
  <c r="I22"/>
  <c r="M22"/>
  <c r="P6" l="1"/>
  <c r="P22" s="1"/>
</calcChain>
</file>

<file path=xl/sharedStrings.xml><?xml version="1.0" encoding="utf-8"?>
<sst xmlns="http://schemas.openxmlformats.org/spreadsheetml/2006/main" count="75" uniqueCount="38">
  <si>
    <t>L.p.</t>
  </si>
  <si>
    <t>nr inwentarz.</t>
  </si>
  <si>
    <t>Gatunek</t>
  </si>
  <si>
    <t>Obwód</t>
  </si>
  <si>
    <t>Pierśnica</t>
  </si>
  <si>
    <t>Wysokość</t>
  </si>
  <si>
    <t>Masa grubizny ogółem</t>
  </si>
  <si>
    <t>Sortym.</t>
  </si>
  <si>
    <t>Masa grubizny</t>
  </si>
  <si>
    <t>Cena jednost.</t>
  </si>
  <si>
    <t xml:space="preserve">Wartość grubizny </t>
  </si>
  <si>
    <t>Razem wartość netto</t>
  </si>
  <si>
    <r>
      <t xml:space="preserve">Brzoza brodawkowata                                     </t>
    </r>
    <r>
      <rPr>
        <i/>
        <sz val="8"/>
        <color indexed="8"/>
        <rFont val="Calibri"/>
        <family val="2"/>
        <charset val="238"/>
      </rPr>
      <t>Betula pendula</t>
    </r>
  </si>
  <si>
    <t>S4</t>
  </si>
  <si>
    <r>
      <t xml:space="preserve">Jesion wyniosłyy                               </t>
    </r>
    <r>
      <rPr>
        <i/>
        <sz val="8"/>
        <color indexed="8"/>
        <rFont val="Calibri"/>
        <family val="2"/>
        <charset val="238"/>
      </rPr>
      <t xml:space="preserve"> Fraxinus excelsior</t>
    </r>
  </si>
  <si>
    <t>S2</t>
  </si>
  <si>
    <r>
      <t xml:space="preserve">Grab zwyczajny                                   </t>
    </r>
    <r>
      <rPr>
        <i/>
        <sz val="8"/>
        <color indexed="8"/>
        <rFont val="Calibri"/>
        <family val="2"/>
        <charset val="238"/>
      </rPr>
      <t xml:space="preserve"> Carpinus bettulus</t>
    </r>
  </si>
  <si>
    <r>
      <t xml:space="preserve">Robinia akacjowa </t>
    </r>
    <r>
      <rPr>
        <i/>
        <sz val="8"/>
        <color indexed="8"/>
        <rFont val="Calibri"/>
        <family val="2"/>
        <charset val="238"/>
      </rPr>
      <t>Robinia pseudoacacia</t>
    </r>
  </si>
  <si>
    <r>
      <t xml:space="preserve">Klon polny                    </t>
    </r>
    <r>
      <rPr>
        <i/>
        <sz val="8"/>
        <color indexed="8"/>
        <rFont val="Calibri"/>
        <family val="2"/>
        <charset val="238"/>
      </rPr>
      <t xml:space="preserve"> Acer campestre</t>
    </r>
  </si>
  <si>
    <r>
      <t xml:space="preserve">Świerk pospolity                                   </t>
    </r>
    <r>
      <rPr>
        <i/>
        <sz val="8"/>
        <color indexed="8"/>
        <rFont val="Calibri"/>
        <family val="2"/>
        <charset val="238"/>
      </rPr>
      <t>Picea abies</t>
    </r>
  </si>
  <si>
    <r>
      <t xml:space="preserve">Klon jesionolistny                    </t>
    </r>
    <r>
      <rPr>
        <i/>
        <sz val="8"/>
        <color indexed="8"/>
        <rFont val="Calibri"/>
        <family val="2"/>
        <charset val="238"/>
      </rPr>
      <t xml:space="preserve"> Acer negundo</t>
    </r>
  </si>
  <si>
    <t>Razem</t>
  </si>
  <si>
    <r>
      <t xml:space="preserve">Wartość korekty zmniejszającej o brak kosztów zrywki sort.  S2  </t>
    </r>
    <r>
      <rPr>
        <b/>
        <sz val="6"/>
        <rFont val="Czcionka tekstu podstawowego"/>
        <charset val="238"/>
      </rPr>
      <t>(drewno średniowymiarowe użytkowe)</t>
    </r>
  </si>
  <si>
    <r>
      <t xml:space="preserve">Wartość korekty zmniejszającej o brak kosztów zrywki sort.  S4 </t>
    </r>
    <r>
      <rPr>
        <b/>
        <sz val="6"/>
        <rFont val="Czcionka tekstu podstawowego"/>
        <charset val="238"/>
      </rPr>
      <t>(drewno opałowe)</t>
    </r>
  </si>
  <si>
    <r>
      <t>5,75 m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x 27,99 zł = 160,94 zł</t>
    </r>
  </si>
  <si>
    <r>
      <t>24,63 m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x 27,99 zł = 689,39 zł</t>
    </r>
  </si>
  <si>
    <t>Wartość drewna po korekcie netto sort. S2:</t>
  </si>
  <si>
    <t>Wartość drewna po korekcie netto sort. S4:</t>
  </si>
  <si>
    <t>896,62 zł - 160,94 zł = 735,68 zł</t>
  </si>
  <si>
    <t>2949,77 zł - 689,39 zł = 2260,38 zł</t>
  </si>
  <si>
    <t xml:space="preserve">Wartość drewna po korekcie brutto sort.  S2 (23 % VAT): </t>
  </si>
  <si>
    <t xml:space="preserve">Wartość drewna po korekcie brutto sort. S4 (8 % VAT): </t>
  </si>
  <si>
    <r>
      <t>735,68 zł + 23 % = 904,89</t>
    </r>
    <r>
      <rPr>
        <b/>
        <sz val="10"/>
        <rFont val="Czcionka tekstu podstawowego"/>
        <charset val="238"/>
      </rPr>
      <t xml:space="preserve"> zł</t>
    </r>
  </si>
  <si>
    <r>
      <t>2260,38 zł + 8 % = 2441,21</t>
    </r>
    <r>
      <rPr>
        <b/>
        <sz val="10"/>
        <rFont val="Czcionka tekstu podstawowego"/>
        <charset val="238"/>
      </rPr>
      <t xml:space="preserve"> zł</t>
    </r>
  </si>
  <si>
    <t>Razem wartość drewna brutto - 3346,10 zł (trzy tysiące trzysta czterdzieści sześć 10/100 zł)</t>
  </si>
  <si>
    <t>Wyceny dokonano w oparciu o cennik detaliczny drewna  wprowadzony zarządzeniem Nadleśniczego Nadleśnictwa Kraśnik nr 1/2017 z dnia 4. 01. 2017 r.</t>
  </si>
  <si>
    <t>Szacunkowa wartość drewna z drzew przeznaczonych do wycinki na terenie zespołu dworsko-parkowego w Karczmiskach</t>
  </si>
  <si>
    <t>działka ewidencyjna nr 1108/2 objętych decyzją LKWZ nr IN.5146.50.5.2014 z dnia 21. 09. 2016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</si>
</sst>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zcionka tekstu podstawowego"/>
      <charset val="238"/>
    </font>
    <font>
      <b/>
      <sz val="8"/>
      <name val="Czcionka tekstu podstawowego"/>
      <charset val="238"/>
    </font>
    <font>
      <b/>
      <sz val="6"/>
      <name val="Czcionka tekstu podstawowego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b/>
      <sz val="1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3" fillId="0" borderId="0" xfId="1" applyFont="1" applyBorder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1" xfId="1" applyFont="1" applyBorder="1"/>
    <xf numFmtId="2" fontId="9" fillId="0" borderId="11" xfId="1" applyNumberFormat="1" applyFont="1" applyBorder="1"/>
    <xf numFmtId="2" fontId="9" fillId="0" borderId="13" xfId="1" applyNumberFormat="1" applyFont="1" applyBorder="1"/>
    <xf numFmtId="0" fontId="6" fillId="0" borderId="14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2" fontId="9" fillId="0" borderId="9" xfId="1" applyNumberFormat="1" applyFont="1" applyBorder="1"/>
    <xf numFmtId="2" fontId="9" fillId="0" borderId="15" xfId="1" applyNumberFormat="1" applyFont="1" applyBorder="1"/>
    <xf numFmtId="0" fontId="6" fillId="0" borderId="10" xfId="0" applyFont="1" applyFill="1" applyBorder="1" applyAlignment="1">
      <alignment horizontal="center" wrapText="1"/>
    </xf>
    <xf numFmtId="2" fontId="1" fillId="0" borderId="0" xfId="1" applyNumberFormat="1"/>
    <xf numFmtId="0" fontId="6" fillId="0" borderId="16" xfId="1" applyFont="1" applyFill="1" applyBorder="1" applyAlignment="1">
      <alignment horizontal="center" wrapText="1"/>
    </xf>
    <xf numFmtId="0" fontId="9" fillId="0" borderId="9" xfId="1" applyFont="1" applyBorder="1"/>
    <xf numFmtId="0" fontId="9" fillId="0" borderId="9" xfId="1" applyFont="1" applyFill="1" applyBorder="1"/>
    <xf numFmtId="2" fontId="9" fillId="0" borderId="9" xfId="1" applyNumberFormat="1" applyFont="1" applyFill="1" applyBorder="1"/>
    <xf numFmtId="2" fontId="9" fillId="0" borderId="15" xfId="1" applyNumberFormat="1" applyFont="1" applyFill="1" applyBorder="1"/>
    <xf numFmtId="0" fontId="1" fillId="0" borderId="0" xfId="1" applyFill="1"/>
    <xf numFmtId="0" fontId="9" fillId="0" borderId="9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1" fontId="10" fillId="0" borderId="9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9" fillId="0" borderId="9" xfId="1" applyNumberFormat="1" applyFont="1" applyBorder="1"/>
    <xf numFmtId="0" fontId="5" fillId="0" borderId="8" xfId="1" applyFont="1" applyFill="1" applyBorder="1" applyAlignment="1">
      <alignment horizontal="center" wrapText="1"/>
    </xf>
    <xf numFmtId="2" fontId="11" fillId="0" borderId="9" xfId="1" applyNumberFormat="1" applyFont="1" applyFill="1" applyBorder="1"/>
    <xf numFmtId="2" fontId="11" fillId="0" borderId="15" xfId="1" applyNumberFormat="1" applyFont="1" applyFill="1" applyBorder="1"/>
    <xf numFmtId="0" fontId="12" fillId="0" borderId="0" xfId="1" applyFont="1" applyFill="1"/>
    <xf numFmtId="0" fontId="6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top" wrapText="1"/>
    </xf>
    <xf numFmtId="1" fontId="11" fillId="0" borderId="9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164" fontId="9" fillId="0" borderId="9" xfId="1" applyNumberFormat="1" applyFont="1" applyFill="1" applyBorder="1"/>
    <xf numFmtId="0" fontId="11" fillId="0" borderId="9" xfId="1" applyFont="1" applyFill="1" applyBorder="1" applyAlignment="1">
      <alignment horizontal="center"/>
    </xf>
    <xf numFmtId="0" fontId="11" fillId="0" borderId="9" xfId="1" applyFont="1" applyFill="1" applyBorder="1"/>
    <xf numFmtId="2" fontId="12" fillId="0" borderId="0" xfId="1" applyNumberFormat="1" applyFont="1" applyFill="1"/>
    <xf numFmtId="0" fontId="13" fillId="0" borderId="0" xfId="1" applyFont="1" applyFill="1" applyBorder="1" applyAlignment="1">
      <alignment vertical="top"/>
    </xf>
    <xf numFmtId="2" fontId="14" fillId="0" borderId="0" xfId="1" applyNumberFormat="1" applyFont="1"/>
    <xf numFmtId="0" fontId="14" fillId="0" borderId="0" xfId="1" applyFont="1"/>
    <xf numFmtId="0" fontId="15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2" fontId="17" fillId="0" borderId="0" xfId="0" applyNumberFormat="1" applyFont="1"/>
    <xf numFmtId="0" fontId="18" fillId="0" borderId="0" xfId="0" applyFont="1"/>
    <xf numFmtId="0" fontId="20" fillId="0" borderId="0" xfId="0" applyFont="1"/>
    <xf numFmtId="0" fontId="17" fillId="0" borderId="0" xfId="0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M5" sqref="M5"/>
    </sheetView>
  </sheetViews>
  <sheetFormatPr defaultRowHeight="15"/>
  <cols>
    <col min="1" max="1" width="4" customWidth="1"/>
    <col min="2" max="2" width="8.42578125" customWidth="1"/>
    <col min="3" max="3" width="16" customWidth="1"/>
    <col min="6" max="6" width="9.28515625" customWidth="1"/>
    <col min="7" max="7" width="9.42578125" customWidth="1"/>
    <col min="8" max="8" width="8.7109375" customWidth="1"/>
    <col min="9" max="9" width="9.140625" customWidth="1"/>
    <col min="10" max="10" width="9.7109375" customWidth="1"/>
    <col min="11" max="11" width="9.28515625" customWidth="1"/>
    <col min="12" max="12" width="7.28515625" customWidth="1"/>
    <col min="13" max="13" width="9.140625" customWidth="1"/>
    <col min="16" max="16" width="8.85546875" customWidth="1"/>
  </cols>
  <sheetData>
    <row r="1" spans="1:17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</row>
    <row r="2" spans="1:17" ht="15.75" thickBot="1">
      <c r="A2" s="1" t="s">
        <v>37</v>
      </c>
      <c r="B2" s="2"/>
      <c r="C2" s="2"/>
      <c r="D2" s="2"/>
      <c r="E2" s="2"/>
      <c r="F2" s="2"/>
      <c r="G2" s="2"/>
      <c r="H2" s="2"/>
      <c r="I2" s="2"/>
      <c r="J2" s="4"/>
      <c r="K2" s="5"/>
      <c r="L2" s="6"/>
      <c r="M2" s="5"/>
      <c r="N2" s="4"/>
      <c r="O2" s="5"/>
      <c r="P2" s="2"/>
      <c r="Q2" s="2"/>
    </row>
    <row r="3" spans="1:17" ht="34.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14" t="s">
        <v>8</v>
      </c>
      <c r="J3" s="13" t="s">
        <v>9</v>
      </c>
      <c r="K3" s="14" t="s">
        <v>10</v>
      </c>
      <c r="L3" s="13" t="s">
        <v>7</v>
      </c>
      <c r="M3" s="14" t="s">
        <v>8</v>
      </c>
      <c r="N3" s="13" t="s">
        <v>9</v>
      </c>
      <c r="O3" s="13" t="s">
        <v>10</v>
      </c>
      <c r="P3" s="15" t="s">
        <v>11</v>
      </c>
      <c r="Q3" s="2"/>
    </row>
    <row r="4" spans="1:17" ht="23.25" thickTop="1">
      <c r="A4" s="16">
        <v>1</v>
      </c>
      <c r="B4" s="17">
        <v>1</v>
      </c>
      <c r="C4" s="18" t="s">
        <v>12</v>
      </c>
      <c r="D4" s="19">
        <v>127</v>
      </c>
      <c r="E4" s="20">
        <f t="shared" ref="E4:E21" si="0">D4/3.14</f>
        <v>40.445859872611464</v>
      </c>
      <c r="F4" s="21">
        <v>14</v>
      </c>
      <c r="G4" s="22">
        <v>0.73</v>
      </c>
      <c r="H4" s="23"/>
      <c r="I4" s="24"/>
      <c r="J4" s="25"/>
      <c r="K4" s="24"/>
      <c r="L4" s="23" t="s">
        <v>13</v>
      </c>
      <c r="M4" s="25">
        <f>G4-I4</f>
        <v>0.73</v>
      </c>
      <c r="N4" s="25">
        <v>120</v>
      </c>
      <c r="O4" s="25">
        <f>M4*N4</f>
        <v>87.6</v>
      </c>
      <c r="P4" s="26">
        <f>K4+O4</f>
        <v>87.6</v>
      </c>
      <c r="Q4" s="2"/>
    </row>
    <row r="5" spans="1:17" ht="22.5">
      <c r="A5" s="16">
        <v>2</v>
      </c>
      <c r="B5" s="27">
        <v>2</v>
      </c>
      <c r="C5" s="18" t="s">
        <v>14</v>
      </c>
      <c r="D5" s="28">
        <v>162</v>
      </c>
      <c r="E5" s="29">
        <f t="shared" si="0"/>
        <v>51.592356687898089</v>
      </c>
      <c r="F5" s="30">
        <v>15</v>
      </c>
      <c r="G5" s="30">
        <v>1.76</v>
      </c>
      <c r="H5" s="31" t="s">
        <v>15</v>
      </c>
      <c r="I5" s="32">
        <f>G5/2</f>
        <v>0.88</v>
      </c>
      <c r="J5" s="32">
        <v>151</v>
      </c>
      <c r="K5" s="32">
        <f>I5*J5</f>
        <v>132.88</v>
      </c>
      <c r="L5" s="23" t="s">
        <v>13</v>
      </c>
      <c r="M5" s="32">
        <f t="shared" ref="M5:M21" si="1">G5-I5</f>
        <v>0.88</v>
      </c>
      <c r="N5" s="25">
        <v>120</v>
      </c>
      <c r="O5" s="32">
        <f t="shared" ref="O5:O21" si="2">M5*N5</f>
        <v>105.6</v>
      </c>
      <c r="P5" s="33">
        <f t="shared" ref="P5:P21" si="3">K5+O5</f>
        <v>238.48</v>
      </c>
      <c r="Q5" s="2"/>
    </row>
    <row r="6" spans="1:17" ht="22.5">
      <c r="A6" s="16">
        <v>3</v>
      </c>
      <c r="B6" s="34"/>
      <c r="C6" s="18" t="s">
        <v>14</v>
      </c>
      <c r="D6" s="28">
        <v>220</v>
      </c>
      <c r="E6" s="29">
        <f t="shared" si="0"/>
        <v>70.063694267515928</v>
      </c>
      <c r="F6" s="30">
        <v>16</v>
      </c>
      <c r="G6" s="30">
        <v>3.2</v>
      </c>
      <c r="H6" s="31" t="s">
        <v>15</v>
      </c>
      <c r="I6" s="32">
        <f>G6/2</f>
        <v>1.6</v>
      </c>
      <c r="J6" s="32">
        <v>151</v>
      </c>
      <c r="K6" s="32">
        <f>I6*J6</f>
        <v>241.60000000000002</v>
      </c>
      <c r="L6" s="23" t="s">
        <v>13</v>
      </c>
      <c r="M6" s="32">
        <f t="shared" si="1"/>
        <v>1.6</v>
      </c>
      <c r="N6" s="25">
        <v>120</v>
      </c>
      <c r="O6" s="32">
        <f t="shared" si="2"/>
        <v>192</v>
      </c>
      <c r="P6" s="33">
        <f t="shared" si="3"/>
        <v>433.6</v>
      </c>
      <c r="Q6" s="35"/>
    </row>
    <row r="7" spans="1:17" ht="22.5">
      <c r="A7" s="36">
        <v>4</v>
      </c>
      <c r="B7" s="17">
        <v>3</v>
      </c>
      <c r="C7" s="18" t="s">
        <v>16</v>
      </c>
      <c r="D7" s="28">
        <v>270</v>
      </c>
      <c r="E7" s="29">
        <f t="shared" si="0"/>
        <v>85.987261146496806</v>
      </c>
      <c r="F7" s="30">
        <v>14</v>
      </c>
      <c r="G7" s="30">
        <v>4.09</v>
      </c>
      <c r="H7" s="31"/>
      <c r="I7" s="32"/>
      <c r="J7" s="32"/>
      <c r="K7" s="37"/>
      <c r="L7" s="23" t="s">
        <v>13</v>
      </c>
      <c r="M7" s="32">
        <f t="shared" si="1"/>
        <v>4.09</v>
      </c>
      <c r="N7" s="25">
        <v>120</v>
      </c>
      <c r="O7" s="32">
        <f t="shared" si="2"/>
        <v>490.79999999999995</v>
      </c>
      <c r="P7" s="33">
        <f t="shared" si="3"/>
        <v>490.79999999999995</v>
      </c>
      <c r="Q7" s="2"/>
    </row>
    <row r="8" spans="1:17" ht="22.5">
      <c r="A8" s="36">
        <v>5</v>
      </c>
      <c r="B8" s="17"/>
      <c r="C8" s="18" t="s">
        <v>17</v>
      </c>
      <c r="D8" s="28">
        <v>205</v>
      </c>
      <c r="E8" s="29">
        <f t="shared" si="0"/>
        <v>65.28662420382166</v>
      </c>
      <c r="F8" s="30">
        <v>12</v>
      </c>
      <c r="G8" s="30">
        <v>2.3199999999999998</v>
      </c>
      <c r="H8" s="31"/>
      <c r="I8" s="37"/>
      <c r="J8" s="32"/>
      <c r="K8" s="37"/>
      <c r="L8" s="23" t="s">
        <v>13</v>
      </c>
      <c r="M8" s="32">
        <f t="shared" si="1"/>
        <v>2.3199999999999998</v>
      </c>
      <c r="N8" s="25">
        <v>120</v>
      </c>
      <c r="O8" s="32">
        <f t="shared" si="2"/>
        <v>278.39999999999998</v>
      </c>
      <c r="P8" s="33">
        <f t="shared" si="3"/>
        <v>278.39999999999998</v>
      </c>
      <c r="Q8" s="2"/>
    </row>
    <row r="9" spans="1:17" ht="22.5">
      <c r="A9" s="36">
        <v>6</v>
      </c>
      <c r="B9" s="17">
        <v>4</v>
      </c>
      <c r="C9" s="18" t="s">
        <v>17</v>
      </c>
      <c r="D9" s="28">
        <v>186</v>
      </c>
      <c r="E9" s="29">
        <f t="shared" si="0"/>
        <v>59.235668789808912</v>
      </c>
      <c r="F9" s="30">
        <v>10</v>
      </c>
      <c r="G9" s="30">
        <v>1.59</v>
      </c>
      <c r="H9" s="31"/>
      <c r="I9" s="38"/>
      <c r="J9" s="32"/>
      <c r="K9" s="38"/>
      <c r="L9" s="23" t="s">
        <v>13</v>
      </c>
      <c r="M9" s="39">
        <f t="shared" si="1"/>
        <v>1.59</v>
      </c>
      <c r="N9" s="25">
        <v>120</v>
      </c>
      <c r="O9" s="39">
        <f t="shared" si="2"/>
        <v>190.8</v>
      </c>
      <c r="P9" s="40">
        <f t="shared" si="3"/>
        <v>190.8</v>
      </c>
      <c r="Q9" s="41"/>
    </row>
    <row r="10" spans="1:17" ht="22.5">
      <c r="A10" s="16">
        <v>7</v>
      </c>
      <c r="B10" s="17">
        <v>5</v>
      </c>
      <c r="C10" s="18" t="s">
        <v>18</v>
      </c>
      <c r="D10" s="28">
        <v>71</v>
      </c>
      <c r="E10" s="29">
        <f t="shared" si="0"/>
        <v>22.611464968152866</v>
      </c>
      <c r="F10" s="30">
        <v>5</v>
      </c>
      <c r="G10" s="30">
        <v>0.15</v>
      </c>
      <c r="H10" s="42"/>
      <c r="I10" s="38"/>
      <c r="J10" s="38"/>
      <c r="K10" s="38"/>
      <c r="L10" s="23" t="s">
        <v>13</v>
      </c>
      <c r="M10" s="39">
        <f t="shared" si="1"/>
        <v>0.15</v>
      </c>
      <c r="N10" s="25">
        <v>120</v>
      </c>
      <c r="O10" s="39">
        <f t="shared" si="2"/>
        <v>18</v>
      </c>
      <c r="P10" s="40">
        <f t="shared" si="3"/>
        <v>18</v>
      </c>
      <c r="Q10" s="41"/>
    </row>
    <row r="11" spans="1:17" ht="22.5">
      <c r="A11" s="16">
        <v>8</v>
      </c>
      <c r="B11" s="17">
        <v>6</v>
      </c>
      <c r="C11" s="18" t="s">
        <v>19</v>
      </c>
      <c r="D11" s="28">
        <v>140</v>
      </c>
      <c r="E11" s="29">
        <f t="shared" si="0"/>
        <v>44.585987261146492</v>
      </c>
      <c r="F11" s="30">
        <v>15</v>
      </c>
      <c r="G11" s="30">
        <v>1.06</v>
      </c>
      <c r="H11" s="31" t="s">
        <v>15</v>
      </c>
      <c r="I11" s="39">
        <f>G11/2</f>
        <v>0.53</v>
      </c>
      <c r="J11" s="39">
        <v>158</v>
      </c>
      <c r="K11" s="39">
        <f>I11*J11</f>
        <v>83.740000000000009</v>
      </c>
      <c r="L11" s="23" t="s">
        <v>13</v>
      </c>
      <c r="M11" s="39">
        <f t="shared" si="1"/>
        <v>0.53</v>
      </c>
      <c r="N11" s="32">
        <v>109</v>
      </c>
      <c r="O11" s="39">
        <f t="shared" si="2"/>
        <v>57.77</v>
      </c>
      <c r="P11" s="40">
        <f t="shared" si="3"/>
        <v>141.51000000000002</v>
      </c>
      <c r="Q11" s="41"/>
    </row>
    <row r="12" spans="1:17" ht="22.5">
      <c r="A12" s="16">
        <v>9</v>
      </c>
      <c r="B12" s="17">
        <v>7</v>
      </c>
      <c r="C12" s="18" t="s">
        <v>17</v>
      </c>
      <c r="D12" s="43">
        <v>210</v>
      </c>
      <c r="E12" s="44">
        <f t="shared" si="0"/>
        <v>66.878980891719749</v>
      </c>
      <c r="F12" s="45">
        <v>14</v>
      </c>
      <c r="G12" s="45">
        <v>2.72</v>
      </c>
      <c r="H12" s="31"/>
      <c r="I12" s="32"/>
      <c r="J12" s="32"/>
      <c r="K12" s="38"/>
      <c r="L12" s="23" t="s">
        <v>13</v>
      </c>
      <c r="M12" s="39">
        <f t="shared" si="1"/>
        <v>2.72</v>
      </c>
      <c r="N12" s="25">
        <v>120</v>
      </c>
      <c r="O12" s="39">
        <f t="shared" si="2"/>
        <v>326.40000000000003</v>
      </c>
      <c r="P12" s="40">
        <f t="shared" si="3"/>
        <v>326.40000000000003</v>
      </c>
      <c r="Q12" s="41"/>
    </row>
    <row r="13" spans="1:17" ht="22.5">
      <c r="A13" s="16">
        <v>10</v>
      </c>
      <c r="B13" s="46">
        <v>8</v>
      </c>
      <c r="C13" s="18" t="s">
        <v>17</v>
      </c>
      <c r="D13" s="43">
        <v>210</v>
      </c>
      <c r="E13" s="44">
        <f t="shared" si="0"/>
        <v>66.878980891719749</v>
      </c>
      <c r="F13" s="45">
        <v>9</v>
      </c>
      <c r="G13" s="45">
        <v>2.2599999999999998</v>
      </c>
      <c r="H13" s="31"/>
      <c r="I13" s="47"/>
      <c r="J13" s="47"/>
      <c r="K13" s="39"/>
      <c r="L13" s="23" t="s">
        <v>13</v>
      </c>
      <c r="M13" s="39">
        <f t="shared" si="1"/>
        <v>2.2599999999999998</v>
      </c>
      <c r="N13" s="25">
        <v>120</v>
      </c>
      <c r="O13" s="39">
        <f t="shared" si="2"/>
        <v>271.2</v>
      </c>
      <c r="P13" s="40">
        <f t="shared" si="3"/>
        <v>271.2</v>
      </c>
      <c r="Q13" s="41"/>
    </row>
    <row r="14" spans="1:17" ht="22.5">
      <c r="A14" s="16">
        <v>11</v>
      </c>
      <c r="B14" s="34">
        <v>9</v>
      </c>
      <c r="C14" s="18" t="s">
        <v>16</v>
      </c>
      <c r="D14" s="43">
        <v>94</v>
      </c>
      <c r="E14" s="44">
        <f t="shared" si="0"/>
        <v>29.936305732484076</v>
      </c>
      <c r="F14" s="45">
        <v>7</v>
      </c>
      <c r="G14" s="45">
        <v>0.26</v>
      </c>
      <c r="H14" s="31" t="s">
        <v>15</v>
      </c>
      <c r="I14" s="32">
        <f>G14/2</f>
        <v>0.13</v>
      </c>
      <c r="J14" s="32">
        <v>160</v>
      </c>
      <c r="K14" s="39">
        <f>I14*J14</f>
        <v>20.8</v>
      </c>
      <c r="L14" s="23" t="s">
        <v>13</v>
      </c>
      <c r="M14" s="39">
        <f t="shared" si="1"/>
        <v>0.13</v>
      </c>
      <c r="N14" s="25">
        <v>120</v>
      </c>
      <c r="O14" s="39">
        <f t="shared" si="2"/>
        <v>15.600000000000001</v>
      </c>
      <c r="P14" s="40">
        <f t="shared" si="3"/>
        <v>36.400000000000006</v>
      </c>
      <c r="Q14" s="41"/>
    </row>
    <row r="15" spans="1:17" ht="22.5">
      <c r="A15" s="48">
        <v>12</v>
      </c>
      <c r="B15" s="46">
        <v>10</v>
      </c>
      <c r="C15" s="18" t="s">
        <v>17</v>
      </c>
      <c r="D15" s="43">
        <v>164</v>
      </c>
      <c r="E15" s="44">
        <f t="shared" si="0"/>
        <v>52.229299363057322</v>
      </c>
      <c r="F15" s="45">
        <v>8</v>
      </c>
      <c r="G15" s="45">
        <v>1.01</v>
      </c>
      <c r="H15" s="31"/>
      <c r="I15" s="32"/>
      <c r="J15" s="32"/>
      <c r="K15" s="49"/>
      <c r="L15" s="23" t="s">
        <v>13</v>
      </c>
      <c r="M15" s="49">
        <f t="shared" si="1"/>
        <v>1.01</v>
      </c>
      <c r="N15" s="25">
        <v>120</v>
      </c>
      <c r="O15" s="49">
        <f t="shared" si="2"/>
        <v>121.2</v>
      </c>
      <c r="P15" s="50">
        <f t="shared" si="3"/>
        <v>121.2</v>
      </c>
      <c r="Q15" s="51"/>
    </row>
    <row r="16" spans="1:17" ht="22.5">
      <c r="A16" s="16">
        <v>13</v>
      </c>
      <c r="B16" s="52">
        <v>11</v>
      </c>
      <c r="C16" s="18" t="s">
        <v>12</v>
      </c>
      <c r="D16" s="43">
        <v>116</v>
      </c>
      <c r="E16" s="44">
        <f t="shared" si="0"/>
        <v>36.942675159235669</v>
      </c>
      <c r="F16" s="45">
        <v>14</v>
      </c>
      <c r="G16" s="45">
        <v>0.63</v>
      </c>
      <c r="H16" s="31"/>
      <c r="I16" s="32"/>
      <c r="J16" s="32"/>
      <c r="K16" s="39"/>
      <c r="L16" s="23" t="s">
        <v>13</v>
      </c>
      <c r="M16" s="39">
        <f t="shared" si="1"/>
        <v>0.63</v>
      </c>
      <c r="N16" s="25">
        <v>120</v>
      </c>
      <c r="O16" s="39">
        <f t="shared" si="2"/>
        <v>75.599999999999994</v>
      </c>
      <c r="P16" s="40">
        <f t="shared" si="3"/>
        <v>75.599999999999994</v>
      </c>
      <c r="Q16" s="41"/>
    </row>
    <row r="17" spans="1:17" ht="22.5">
      <c r="A17" s="16">
        <v>14</v>
      </c>
      <c r="B17" s="46">
        <v>12</v>
      </c>
      <c r="C17" s="18" t="s">
        <v>12</v>
      </c>
      <c r="D17" s="43">
        <v>127</v>
      </c>
      <c r="E17" s="44">
        <f t="shared" si="0"/>
        <v>40.445859872611464</v>
      </c>
      <c r="F17" s="45">
        <v>14</v>
      </c>
      <c r="G17" s="45">
        <v>0.73</v>
      </c>
      <c r="H17" s="31"/>
      <c r="I17" s="32"/>
      <c r="J17" s="32"/>
      <c r="K17" s="39"/>
      <c r="L17" s="23" t="s">
        <v>13</v>
      </c>
      <c r="M17" s="39">
        <f t="shared" si="1"/>
        <v>0.73</v>
      </c>
      <c r="N17" s="25">
        <v>120</v>
      </c>
      <c r="O17" s="39">
        <f t="shared" si="2"/>
        <v>87.6</v>
      </c>
      <c r="P17" s="40">
        <f t="shared" si="3"/>
        <v>87.6</v>
      </c>
      <c r="Q17" s="41"/>
    </row>
    <row r="18" spans="1:17" ht="22.5">
      <c r="A18" s="16">
        <v>15</v>
      </c>
      <c r="B18" s="53">
        <v>13</v>
      </c>
      <c r="C18" s="18" t="s">
        <v>16</v>
      </c>
      <c r="D18" s="54">
        <v>243</v>
      </c>
      <c r="E18" s="55">
        <f t="shared" si="0"/>
        <v>77.388535031847127</v>
      </c>
      <c r="F18" s="56">
        <v>14</v>
      </c>
      <c r="G18" s="57">
        <v>3.31</v>
      </c>
      <c r="H18" s="31" t="s">
        <v>15</v>
      </c>
      <c r="I18" s="32">
        <f t="shared" ref="I18:I19" si="4">G18/2</f>
        <v>1.655</v>
      </c>
      <c r="J18" s="32">
        <v>160</v>
      </c>
      <c r="K18" s="39">
        <f t="shared" ref="K18:K19" si="5">I18*J18</f>
        <v>264.8</v>
      </c>
      <c r="L18" s="23" t="s">
        <v>13</v>
      </c>
      <c r="M18" s="39">
        <f t="shared" si="1"/>
        <v>1.655</v>
      </c>
      <c r="N18" s="25">
        <v>120</v>
      </c>
      <c r="O18" s="39">
        <f t="shared" si="2"/>
        <v>198.6</v>
      </c>
      <c r="P18" s="40">
        <f t="shared" si="3"/>
        <v>463.4</v>
      </c>
      <c r="Q18" s="41"/>
    </row>
    <row r="19" spans="1:17" ht="22.5">
      <c r="A19" s="16">
        <v>16</v>
      </c>
      <c r="B19" s="46">
        <v>14</v>
      </c>
      <c r="C19" s="18" t="s">
        <v>16</v>
      </c>
      <c r="D19" s="43">
        <v>200</v>
      </c>
      <c r="E19" s="44">
        <f t="shared" si="0"/>
        <v>63.694267515923563</v>
      </c>
      <c r="F19" s="45">
        <v>13</v>
      </c>
      <c r="G19" s="45">
        <v>1.91</v>
      </c>
      <c r="H19" s="31" t="s">
        <v>15</v>
      </c>
      <c r="I19" s="32">
        <f t="shared" si="4"/>
        <v>0.95499999999999996</v>
      </c>
      <c r="J19" s="32">
        <v>160</v>
      </c>
      <c r="K19" s="39">
        <f t="shared" si="5"/>
        <v>152.79999999999998</v>
      </c>
      <c r="L19" s="23" t="s">
        <v>13</v>
      </c>
      <c r="M19" s="39">
        <f t="shared" si="1"/>
        <v>0.95499999999999996</v>
      </c>
      <c r="N19" s="25">
        <v>120</v>
      </c>
      <c r="O19" s="39">
        <f t="shared" si="2"/>
        <v>114.6</v>
      </c>
      <c r="P19" s="40">
        <f t="shared" si="3"/>
        <v>267.39999999999998</v>
      </c>
      <c r="Q19" s="41"/>
    </row>
    <row r="20" spans="1:17" ht="22.5">
      <c r="A20" s="16">
        <v>17</v>
      </c>
      <c r="B20" s="52">
        <v>15</v>
      </c>
      <c r="C20" s="18" t="s">
        <v>20</v>
      </c>
      <c r="D20" s="43">
        <v>200</v>
      </c>
      <c r="E20" s="44">
        <f t="shared" si="0"/>
        <v>63.694267515923563</v>
      </c>
      <c r="F20" s="43">
        <v>3</v>
      </c>
      <c r="G20" s="43">
        <v>0.88</v>
      </c>
      <c r="H20" s="31"/>
      <c r="I20" s="58"/>
      <c r="J20" s="58"/>
      <c r="K20" s="38"/>
      <c r="L20" s="23" t="s">
        <v>13</v>
      </c>
      <c r="M20" s="39">
        <f t="shared" si="1"/>
        <v>0.88</v>
      </c>
      <c r="N20" s="25">
        <v>120</v>
      </c>
      <c r="O20" s="39">
        <f t="shared" si="2"/>
        <v>105.6</v>
      </c>
      <c r="P20" s="40">
        <f t="shared" si="3"/>
        <v>105.6</v>
      </c>
      <c r="Q20" s="41"/>
    </row>
    <row r="21" spans="1:17" ht="22.5">
      <c r="A21" s="48">
        <v>18</v>
      </c>
      <c r="B21" s="17">
        <v>16</v>
      </c>
      <c r="C21" s="18" t="s">
        <v>17</v>
      </c>
      <c r="D21" s="43">
        <v>187</v>
      </c>
      <c r="E21" s="44">
        <f t="shared" si="0"/>
        <v>59.554140127388536</v>
      </c>
      <c r="F21" s="43">
        <v>12</v>
      </c>
      <c r="G21" s="43">
        <v>1.77</v>
      </c>
      <c r="H21" s="59"/>
      <c r="I21" s="49"/>
      <c r="J21" s="49"/>
      <c r="K21" s="60"/>
      <c r="L21" s="23" t="s">
        <v>13</v>
      </c>
      <c r="M21" s="49">
        <f t="shared" si="1"/>
        <v>1.77</v>
      </c>
      <c r="N21" s="25">
        <v>120</v>
      </c>
      <c r="O21" s="49">
        <f t="shared" si="2"/>
        <v>212.4</v>
      </c>
      <c r="P21" s="50">
        <f t="shared" si="3"/>
        <v>212.4</v>
      </c>
      <c r="Q21" s="61"/>
    </row>
    <row r="22" spans="1:17">
      <c r="A22" s="2"/>
      <c r="B22" s="2"/>
      <c r="C22" s="62" t="s">
        <v>21</v>
      </c>
      <c r="D22" s="2"/>
      <c r="E22" s="2"/>
      <c r="F22" s="2"/>
      <c r="G22" s="63">
        <f>SUM(G4:G21)</f>
        <v>30.380000000000003</v>
      </c>
      <c r="H22" s="64"/>
      <c r="I22" s="63">
        <f>SUM(I4:I21)</f>
        <v>5.75</v>
      </c>
      <c r="J22" s="64"/>
      <c r="K22" s="63">
        <f>SUM(K4:K21)</f>
        <v>896.62</v>
      </c>
      <c r="L22" s="64"/>
      <c r="M22" s="63">
        <f>SUM(M4:M21)</f>
        <v>24.629999999999995</v>
      </c>
      <c r="N22" s="64"/>
      <c r="O22" s="63">
        <f>SUM(O4:O21)</f>
        <v>2949.7699999999995</v>
      </c>
      <c r="P22" s="63">
        <f>SUM(P4:P21)</f>
        <v>3846.39</v>
      </c>
    </row>
    <row r="23" spans="1:17">
      <c r="A23" s="2"/>
      <c r="B23" s="2"/>
      <c r="C23" s="6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>
      <c r="A24" s="65" t="s">
        <v>22</v>
      </c>
      <c r="B24" s="65"/>
      <c r="C24" s="66"/>
      <c r="D24" s="66"/>
      <c r="E24" s="66"/>
      <c r="F24" s="67"/>
      <c r="G24" s="67"/>
      <c r="H24" s="67"/>
      <c r="I24" s="65" t="s">
        <v>23</v>
      </c>
      <c r="J24" s="65"/>
      <c r="K24" s="67"/>
      <c r="L24" s="67"/>
      <c r="M24" s="67"/>
      <c r="N24" s="67"/>
      <c r="O24" s="68"/>
      <c r="P24" s="2"/>
    </row>
    <row r="25" spans="1:17">
      <c r="A25" s="69" t="s">
        <v>24</v>
      </c>
      <c r="B25" s="69"/>
      <c r="C25" s="66"/>
      <c r="D25" s="66"/>
      <c r="E25" s="66"/>
      <c r="F25" s="67"/>
      <c r="G25" s="67"/>
      <c r="H25" s="67"/>
      <c r="I25" s="69" t="s">
        <v>25</v>
      </c>
      <c r="J25" s="69"/>
      <c r="K25" s="67"/>
      <c r="L25" s="67"/>
      <c r="M25" s="67"/>
      <c r="N25" s="67"/>
      <c r="O25" s="67"/>
    </row>
    <row r="26" spans="1:17">
      <c r="A26" s="69"/>
      <c r="B26" s="69"/>
      <c r="C26" s="66"/>
      <c r="D26" s="66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7">
      <c r="A27" s="65" t="s">
        <v>26</v>
      </c>
      <c r="B27" s="65"/>
      <c r="C27" s="66"/>
      <c r="D27" s="66"/>
      <c r="E27" s="66"/>
      <c r="F27" s="67"/>
      <c r="G27" s="67"/>
      <c r="H27" s="67"/>
      <c r="I27" s="65" t="s">
        <v>27</v>
      </c>
      <c r="J27" s="65"/>
      <c r="K27" s="67"/>
      <c r="L27" s="67"/>
      <c r="M27" s="67"/>
      <c r="N27" s="67"/>
      <c r="O27" s="67"/>
    </row>
    <row r="28" spans="1:17">
      <c r="A28" s="69" t="s">
        <v>28</v>
      </c>
      <c r="B28" s="69"/>
      <c r="C28" s="66"/>
      <c r="D28" s="66"/>
      <c r="E28" s="66"/>
      <c r="F28" s="67"/>
      <c r="G28" s="67"/>
      <c r="H28" s="67"/>
      <c r="I28" s="69" t="s">
        <v>29</v>
      </c>
      <c r="J28" s="69"/>
      <c r="K28" s="67"/>
      <c r="L28" s="67"/>
      <c r="M28" s="67"/>
      <c r="N28" s="67"/>
      <c r="O28" s="67"/>
    </row>
    <row r="29" spans="1:17">
      <c r="A29" s="69"/>
      <c r="B29" s="69"/>
      <c r="C29" s="66"/>
      <c r="D29" s="66"/>
      <c r="E29" s="66"/>
      <c r="F29" s="67"/>
      <c r="G29" s="67"/>
      <c r="H29" s="67"/>
      <c r="I29" s="69"/>
      <c r="J29" s="69"/>
      <c r="K29" s="67"/>
      <c r="L29" s="67"/>
      <c r="M29" s="67"/>
      <c r="N29" s="67"/>
      <c r="O29" s="67"/>
    </row>
    <row r="30" spans="1:17">
      <c r="A30" s="65" t="s">
        <v>30</v>
      </c>
      <c r="B30" s="65"/>
      <c r="C30" s="66"/>
      <c r="D30" s="66"/>
      <c r="E30" s="66"/>
      <c r="F30" s="67"/>
      <c r="G30" s="67"/>
      <c r="H30" s="67"/>
      <c r="I30" s="65" t="s">
        <v>31</v>
      </c>
      <c r="J30" s="65"/>
      <c r="K30" s="67"/>
      <c r="L30" s="67"/>
      <c r="M30" s="67"/>
      <c r="N30" s="67"/>
      <c r="O30" s="67"/>
    </row>
    <row r="31" spans="1:17">
      <c r="A31" s="69" t="s">
        <v>32</v>
      </c>
      <c r="B31" s="69"/>
      <c r="C31" s="66"/>
      <c r="D31" s="66"/>
      <c r="E31" s="66"/>
      <c r="F31" s="67"/>
      <c r="G31" s="67"/>
      <c r="H31" s="67"/>
      <c r="I31" s="69" t="s">
        <v>33</v>
      </c>
      <c r="J31" s="69"/>
      <c r="K31" s="67"/>
      <c r="L31" s="67"/>
      <c r="M31" s="67"/>
      <c r="N31" s="67"/>
      <c r="O31" s="67"/>
    </row>
    <row r="32" spans="1:17">
      <c r="A32" s="69"/>
      <c r="B32" s="69"/>
      <c r="C32" s="66"/>
      <c r="D32" s="66"/>
      <c r="E32" s="66"/>
      <c r="F32" s="67"/>
      <c r="G32" s="67"/>
      <c r="H32" s="67"/>
      <c r="I32" s="67"/>
      <c r="J32" s="69"/>
      <c r="K32" s="67"/>
      <c r="L32" s="67"/>
      <c r="M32" s="67"/>
      <c r="N32" s="67"/>
      <c r="O32" s="67"/>
    </row>
    <row r="33" spans="1:15">
      <c r="A33" s="70" t="s">
        <v>34</v>
      </c>
      <c r="B33" s="70"/>
      <c r="C33" s="66"/>
      <c r="D33" s="66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>
      <c r="A34" s="69" t="s">
        <v>35</v>
      </c>
      <c r="B34" s="69"/>
      <c r="C34" s="66"/>
      <c r="D34" s="66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>
      <c r="A35" s="71"/>
      <c r="B35" s="65"/>
      <c r="C35" s="66"/>
      <c r="D35" s="66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kasia</cp:lastModifiedBy>
  <dcterms:created xsi:type="dcterms:W3CDTF">2017-02-24T10:31:13Z</dcterms:created>
  <dcterms:modified xsi:type="dcterms:W3CDTF">2017-06-12T18:19:15Z</dcterms:modified>
</cp:coreProperties>
</file>